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工程报价单" sheetId="1" state="visible" r:id="rId1"/>
    <sheet name="付款与约定" sheetId="2" state="visible" r:id="rId2"/>
  </sheets>
  <definedNames>
    <definedName name="_xlnm.Print_Titles" localSheetId="0">'工程报价单'!$10:$10</definedName>
    <definedName name="_xlnm.Print_Area" localSheetId="0">'工程报价单'!$A$1:$I$55</definedName>
    <definedName name="_xlnm.Print_Area" localSheetId="1">'付款与约定'!$A$1:$E$51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¥#,##0.00"/>
    <numFmt numFmtId="166" formatCode="¥#,##0"/>
    <numFmt numFmtId="167" formatCode="0.0%"/>
  </numFmts>
  <fonts count="13">
    <font>
      <name val="Calibri"/>
      <family val="2"/>
      <color theme="1"/>
      <sz val="11"/>
      <scheme val="minor"/>
    </font>
    <font>
      <name val="微软雅黑"/>
      <b val="1"/>
      <color rgb="FF143524"/>
      <sz val="16"/>
    </font>
    <font>
      <name val="微软雅黑"/>
      <color rgb="FF666666"/>
      <sz val="10"/>
    </font>
    <font>
      <name val="微软雅黑"/>
      <b val="1"/>
      <color rgb="FF0F766E"/>
      <sz val="10"/>
    </font>
    <font>
      <name val="微软雅黑"/>
      <color rgb="FF1A1A1A"/>
      <sz val="10"/>
    </font>
    <font>
      <name val="微软雅黑"/>
      <b val="1"/>
      <color rgb="FFFFFFFF"/>
      <sz val="10"/>
    </font>
    <font>
      <name val="微软雅黑"/>
      <color rgb="FF666666"/>
      <sz val="9.5"/>
    </font>
    <font>
      <name val="微软雅黑"/>
      <b val="1"/>
      <color rgb="FFFFFFFF"/>
      <sz val="11"/>
    </font>
    <font>
      <name val="微软雅黑"/>
      <b val="1"/>
      <color rgb="FF52E397"/>
      <sz val="12"/>
    </font>
    <font>
      <name val="微软雅黑"/>
      <b val="1"/>
      <color rgb="FF0F766E"/>
      <sz val="11"/>
    </font>
    <font>
      <name val="微软雅黑"/>
      <b val="1"/>
      <color rgb="FFC0392B"/>
      <sz val="9.5"/>
    </font>
    <font>
      <name val="微软雅黑"/>
      <color rgb="FF666666"/>
      <sz val="9"/>
    </font>
    <font>
      <name val="微软雅黑"/>
      <b val="1"/>
      <color rgb="FF143524"/>
      <sz val="14"/>
    </font>
  </fonts>
  <fills count="7">
    <fill>
      <patternFill/>
    </fill>
    <fill>
      <patternFill patternType="gray125"/>
    </fill>
    <fill>
      <patternFill patternType="solid">
        <fgColor rgb="FFFAFAFA"/>
      </patternFill>
    </fill>
    <fill>
      <patternFill patternType="solid">
        <fgColor rgb="FF0F766E"/>
      </patternFill>
    </fill>
    <fill>
      <patternFill patternType="solid">
        <fgColor rgb="FF1A1A1A"/>
      </patternFill>
    </fill>
    <fill>
      <patternFill patternType="solid">
        <fgColor rgb="FFE6FBF0"/>
      </patternFill>
    </fill>
    <fill>
      <patternFill patternType="solid">
        <fgColor rgb="FF143524"/>
      </patternFill>
    </fill>
  </fills>
  <borders count="6">
    <border>
      <left/>
      <right/>
      <top/>
      <bottom/>
      <diagonal/>
    </border>
    <border>
      <left style="thin">
        <color rgb="FFEEEEEE"/>
      </left>
      <right style="thin">
        <color rgb="FFEEEEEE"/>
      </right>
      <top style="thin">
        <color rgb="FFEEEEEE"/>
      </top>
      <bottom style="thin">
        <color rgb="FFEEEEEE"/>
      </bottom>
    </border>
    <border>
      <left/>
      <right/>
      <top style="thin">
        <color rgb="FFEEEEEE"/>
      </top>
      <bottom/>
      <diagonal/>
    </border>
    <border>
      <left/>
      <right style="thin">
        <color rgb="FFEEEEEE"/>
      </right>
      <top style="thin">
        <color rgb="FFEEEEEE"/>
      </top>
      <bottom/>
      <diagonal/>
    </border>
    <border>
      <left/>
      <right/>
      <top style="thin">
        <color rgb="FFEEEEEE"/>
      </top>
      <bottom style="thin">
        <color rgb="FFEEEEEE"/>
      </bottom>
      <diagonal/>
    </border>
    <border>
      <left/>
      <right style="thin">
        <color rgb="FFEEEEEE"/>
      </right>
      <top style="thin">
        <color rgb="FFEEEEEE"/>
      </top>
      <bottom style="thin">
        <color rgb="FFEEEEEE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166" fontId="8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166" fontId="8" fillId="6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166" fontId="9" fillId="5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center" vertical="center" wrapText="1"/>
    </xf>
    <xf numFmtId="0" fontId="9" fillId="0" borderId="0" pivotButton="0" quotePrefix="0" xfId="0"/>
    <xf numFmtId="9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right" vertical="center"/>
    </xf>
    <xf numFmtId="167" fontId="4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7" customWidth="1" min="3" max="3"/>
    <col width="46" customWidth="1" min="4" max="4"/>
    <col width="7" customWidth="1" min="5" max="5"/>
    <col width="10" customWidth="1" min="6" max="6"/>
    <col width="12" customWidth="1" min="7" max="7"/>
    <col width="14" customWidth="1" min="8" max="8"/>
    <col width="12" customWidth="1" min="9" max="9"/>
  </cols>
  <sheetData>
    <row r="1" ht="30" customHeight="1">
      <c r="A1" s="1" t="inlineStr">
        <is>
          <t>湖光岩二楼健身房装修工程报价单</t>
        </is>
      </c>
    </row>
    <row r="2" ht="18" customHeight="1">
      <c r="A2" s="2" t="inlineStr">
        <is>
          <t>爱果儿装饰 · 工装工程方案书  |  编号 FA-4102  |  包工包料 · 工程量清单计价  |  报价日期 2026-10-16</t>
        </is>
      </c>
    </row>
    <row r="4" ht="20" customHeight="1">
      <c r="A4" s="3" t="inlineStr">
        <is>
          <t>工程名称</t>
        </is>
      </c>
      <c r="B4" s="4" t="n"/>
      <c r="C4" s="5" t="inlineStr">
        <is>
          <t>湖光岩二楼健身房装修工程</t>
        </is>
      </c>
      <c r="D4" s="4" t="n"/>
      <c r="E4" s="3" t="inlineStr">
        <is>
          <t>工程类别</t>
        </is>
      </c>
      <c r="F4" s="4" t="n"/>
      <c r="G4" s="5" t="inlineStr">
        <is>
          <t>娱乐教育 · 健身房装修改造</t>
        </is>
      </c>
      <c r="H4" s="4" t="n"/>
      <c r="I4" s="4" t="n"/>
    </row>
    <row r="5" ht="20" customHeight="1">
      <c r="A5" s="3" t="inlineStr">
        <is>
          <t>工程地点</t>
        </is>
      </c>
      <c r="B5" s="4" t="n"/>
      <c r="C5" s="5" t="inlineStr">
        <is>
          <t>湛江市湖光岩（广东海洋大学校区）</t>
        </is>
      </c>
      <c r="D5" s="4" t="n"/>
      <c r="E5" s="3" t="inlineStr">
        <is>
          <t>承包方式</t>
        </is>
      </c>
      <c r="F5" s="4" t="n"/>
      <c r="G5" s="5" t="inlineStr">
        <is>
          <t>包工包料 · 一口价落地</t>
        </is>
      </c>
      <c r="H5" s="4" t="n"/>
      <c r="I5" s="4" t="n"/>
    </row>
    <row r="6" ht="20" customHeight="1">
      <c r="A6" s="3" t="inlineStr">
        <is>
          <t>工程面积</t>
        </is>
      </c>
      <c r="B6" s="4" t="n"/>
      <c r="C6" s="5" t="inlineStr">
        <is>
          <t>169.4 ㎡（15.6m × 10.86m，层高 3.6m）</t>
        </is>
      </c>
      <c r="D6" s="4" t="n"/>
      <c r="E6" s="3" t="inlineStr">
        <is>
          <t>计价方式</t>
        </is>
      </c>
      <c r="F6" s="4" t="n"/>
      <c r="G6" s="5" t="inlineStr">
        <is>
          <t>按工程量清单计价，明细见下</t>
        </is>
      </c>
      <c r="H6" s="4" t="n"/>
      <c r="I6" s="4" t="n"/>
    </row>
    <row r="7" ht="20" customHeight="1">
      <c r="A7" s="3" t="inlineStr">
        <is>
          <t>预计工期</t>
        </is>
      </c>
      <c r="B7" s="4" t="n"/>
      <c r="C7" s="5" t="inlineStr">
        <is>
          <t>30 个工作日</t>
        </is>
      </c>
      <c r="D7" s="4" t="n"/>
      <c r="E7" s="3" t="inlineStr">
        <is>
          <t>付款方式</t>
        </is>
      </c>
      <c r="F7" s="4" t="n"/>
      <c r="G7" s="5" t="inlineStr">
        <is>
          <t>4-5-1（进场40% · 隐蔽验收50% · 竣工10%）</t>
        </is>
      </c>
      <c r="H7" s="4" t="n"/>
      <c r="I7" s="4" t="n"/>
    </row>
    <row r="8" ht="20" customHeight="1">
      <c r="A8" s="3" t="inlineStr">
        <is>
          <t>报价范围</t>
        </is>
      </c>
      <c r="B8" s="4" t="n"/>
      <c r="C8" s="5" t="inlineStr">
        <is>
          <t>不含健身器械、空调等电器设备及软装家具</t>
        </is>
      </c>
      <c r="D8" s="4" t="n"/>
      <c r="E8" s="3" t="inlineStr">
        <is>
          <t>联系电话</t>
        </is>
      </c>
      <c r="F8" s="4" t="n"/>
      <c r="G8" s="5" t="inlineStr">
        <is>
          <t>192 5858 0147</t>
        </is>
      </c>
      <c r="H8" s="4" t="n"/>
      <c r="I8" s="4" t="n"/>
    </row>
    <row r="10" ht="22" customHeight="1">
      <c r="A10" s="6" t="inlineStr">
        <is>
          <t>序号</t>
        </is>
      </c>
      <c r="B10" s="6" t="inlineStr">
        <is>
          <t>分类</t>
        </is>
      </c>
      <c r="C10" s="6" t="inlineStr">
        <is>
          <t>项目名称</t>
        </is>
      </c>
      <c r="D10" s="6" t="inlineStr">
        <is>
          <t>工艺说明</t>
        </is>
      </c>
      <c r="E10" s="6" t="inlineStr">
        <is>
          <t>单位</t>
        </is>
      </c>
      <c r="F10" s="6" t="inlineStr">
        <is>
          <t>数量</t>
        </is>
      </c>
      <c r="G10" s="6" t="inlineStr">
        <is>
          <t>单价(元)</t>
        </is>
      </c>
      <c r="H10" s="6" t="inlineStr">
        <is>
          <t>合价(元)</t>
        </is>
      </c>
      <c r="I10" s="6" t="inlineStr">
        <is>
          <t>市场参考</t>
        </is>
      </c>
    </row>
    <row r="11" ht="26" customHeight="1">
      <c r="A11" s="7" t="n">
        <v>1</v>
      </c>
      <c r="B11" s="8" t="inlineStr">
        <is>
          <t>拆除与保护</t>
        </is>
      </c>
      <c r="C11" s="5" t="inlineStr">
        <is>
          <t>成品保护与垃圾清运</t>
        </is>
      </c>
      <c r="D11" s="9" t="inlineStr">
        <is>
          <t>木工板保护楼梯口与入户通道，垃圾清运至物业指定点</t>
        </is>
      </c>
      <c r="E11" s="8" t="inlineStr">
        <is>
          <t>平方</t>
        </is>
      </c>
      <c r="F11" s="10" t="n">
        <v>169.4</v>
      </c>
      <c r="G11" s="11" t="n">
        <v>10</v>
      </c>
      <c r="H11" s="11">
        <f>F11*G11</f>
        <v>1694.0</v>
      </c>
      <c r="I11" s="8" t="inlineStr">
        <is>
          <t>5.1-18.8</t>
        </is>
      </c>
    </row>
    <row r="12" ht="26" customHeight="1">
      <c r="A12" s="7" t="n">
        <v>2</v>
      </c>
      <c r="B12" s="8" t="inlineStr">
        <is>
          <t>拆除与保护</t>
        </is>
      </c>
      <c r="C12" s="5" t="inlineStr">
        <is>
          <t>原隔间墙体拆除（含搬运）</t>
        </is>
      </c>
      <c r="D12" s="9" t="inlineStr">
        <is>
          <t>原洗手间/更衣室隔墙及旧装修层拆除，装袋清运</t>
        </is>
      </c>
      <c r="E12" s="8" t="inlineStr">
        <is>
          <t>项</t>
        </is>
      </c>
      <c r="F12" s="10" t="n">
        <v>6</v>
      </c>
      <c r="G12" s="11" t="n">
        <v>850</v>
      </c>
      <c r="H12" s="11">
        <f>F12*G12</f>
        <v>5100.0</v>
      </c>
      <c r="I12" s="8" t="inlineStr">
        <is>
          <t>—</t>
        </is>
      </c>
    </row>
    <row r="13" ht="26" customHeight="1">
      <c r="A13" s="7" t="n">
        <v>3</v>
      </c>
      <c r="B13" s="8" t="inlineStr">
        <is>
          <t>拆除与保护</t>
        </is>
      </c>
      <c r="C13" s="5" t="inlineStr">
        <is>
          <t>原墙顶面铲除及基层修复</t>
        </is>
      </c>
      <c r="D13" s="9" t="inlineStr">
        <is>
          <t>原涂料层铲除，界面剂滚涂，缺损砂浆修补找平</t>
        </is>
      </c>
      <c r="E13" s="8" t="inlineStr">
        <is>
          <t>平方</t>
        </is>
      </c>
      <c r="F13" s="10" t="n">
        <v>169.4</v>
      </c>
      <c r="G13" s="11" t="n">
        <v>18</v>
      </c>
      <c r="H13" s="11">
        <f>F13*G13</f>
        <v>3049.2000000000003</v>
      </c>
      <c r="I13" s="8" t="inlineStr">
        <is>
          <t>—</t>
        </is>
      </c>
    </row>
    <row r="14" ht="26" customHeight="1">
      <c r="A14" s="7" t="n">
        <v>4</v>
      </c>
      <c r="B14" s="8" t="inlineStr">
        <is>
          <t>水电隐蔽</t>
        </is>
      </c>
      <c r="C14" s="5" t="inlineStr">
        <is>
          <t>给排水改造</t>
        </is>
      </c>
      <c r="D14" s="9" t="inlineStr">
        <is>
          <t>淋浴间/洗手间/水吧点位改造，PPR给水管、PVC排水管，沉箱回填</t>
        </is>
      </c>
      <c r="E14" s="8" t="inlineStr">
        <is>
          <t>项</t>
        </is>
      </c>
      <c r="F14" s="10" t="n">
        <v>6</v>
      </c>
      <c r="G14" s="11" t="n">
        <v>2000</v>
      </c>
      <c r="H14" s="11">
        <f>F14*G14</f>
        <v>12000.0</v>
      </c>
      <c r="I14" s="8" t="inlineStr">
        <is>
          <t>—</t>
        </is>
      </c>
    </row>
    <row r="15" ht="26" customHeight="1">
      <c r="A15" s="7" t="n">
        <v>5</v>
      </c>
      <c r="B15" s="8" t="inlineStr">
        <is>
          <t>水电隐蔽</t>
        </is>
      </c>
      <c r="C15" s="5" t="inlineStr">
        <is>
          <t>强电全改造</t>
        </is>
      </c>
      <c r="D15" s="9" t="inlineStr">
        <is>
          <t>远东国标铜线分色布线，器械/照明/空调分路，线管日丰</t>
        </is>
      </c>
      <c r="E15" s="8" t="inlineStr">
        <is>
          <t>平方</t>
        </is>
      </c>
      <c r="F15" s="10" t="n">
        <v>169.4</v>
      </c>
      <c r="G15" s="11" t="n">
        <v>105</v>
      </c>
      <c r="H15" s="11">
        <f>F15*G15</f>
        <v>17787.0</v>
      </c>
      <c r="I15" s="8" t="inlineStr">
        <is>
          <t>—</t>
        </is>
      </c>
    </row>
    <row r="16" ht="26" customHeight="1">
      <c r="A16" s="7" t="n">
        <v>6</v>
      </c>
      <c r="B16" s="8" t="inlineStr">
        <is>
          <t>水电隐蔽</t>
        </is>
      </c>
      <c r="C16" s="5" t="inlineStr">
        <is>
          <t>弱电布线（网络/监控）</t>
        </is>
      </c>
      <c r="D16" s="9" t="inlineStr">
        <is>
          <t>超五类网线点位布线，PVC线管保护</t>
        </is>
      </c>
      <c r="E16" s="8" t="inlineStr">
        <is>
          <t>个</t>
        </is>
      </c>
      <c r="F16" s="10" t="n">
        <v>10</v>
      </c>
      <c r="G16" s="11" t="n">
        <v>280</v>
      </c>
      <c r="H16" s="11">
        <f>F16*G16</f>
        <v>2800.0</v>
      </c>
      <c r="I16" s="8" t="inlineStr">
        <is>
          <t>—</t>
        </is>
      </c>
    </row>
    <row r="17" ht="26" customHeight="1">
      <c r="A17" s="7" t="n">
        <v>7</v>
      </c>
      <c r="B17" s="8" t="inlineStr">
        <is>
          <t>水电隐蔽</t>
        </is>
      </c>
      <c r="C17" s="5" t="inlineStr">
        <is>
          <t>音响线预埋</t>
        </is>
      </c>
      <c r="D17" s="9" t="inlineStr">
        <is>
          <t>团课音响系统预埋，金银线双股，PVC管保护</t>
        </is>
      </c>
      <c r="E17" s="8" t="inlineStr">
        <is>
          <t>条</t>
        </is>
      </c>
      <c r="F17" s="10" t="n">
        <v>6</v>
      </c>
      <c r="G17" s="11" t="n">
        <v>260</v>
      </c>
      <c r="H17" s="11">
        <f>F17*G17</f>
        <v>1560.0</v>
      </c>
      <c r="I17" s="8" t="inlineStr">
        <is>
          <t>—</t>
        </is>
      </c>
    </row>
    <row r="18" ht="26" customHeight="1">
      <c r="A18" s="7" t="n">
        <v>8</v>
      </c>
      <c r="B18" s="8" t="inlineStr">
        <is>
          <t>水电隐蔽</t>
        </is>
      </c>
      <c r="C18" s="5" t="inlineStr">
        <is>
          <t>楼板局部加固（器械区）</t>
        </is>
      </c>
      <c r="D18" s="9" t="inlineStr">
        <is>
          <t>器械区楼板碳纤维布局部加固，梁底粘钢处理，含检测配合</t>
        </is>
      </c>
      <c r="E18" s="8" t="inlineStr">
        <is>
          <t>项</t>
        </is>
      </c>
      <c r="F18" s="10" t="n">
        <v>1</v>
      </c>
      <c r="G18" s="11" t="n">
        <v>8000</v>
      </c>
      <c r="H18" s="11">
        <f>F18*G18</f>
        <v>8000.0</v>
      </c>
      <c r="I18" s="8" t="inlineStr">
        <is>
          <t>—</t>
        </is>
      </c>
    </row>
    <row r="19" ht="26" customHeight="1">
      <c r="A19" s="7" t="n">
        <v>9</v>
      </c>
      <c r="B19" s="8" t="inlineStr">
        <is>
          <t>天花</t>
        </is>
      </c>
      <c r="C19" s="5" t="inlineStr">
        <is>
          <t>天花走边（双层夹板）</t>
        </is>
      </c>
      <c r="D19" s="9" t="inlineStr">
        <is>
          <t>双层夹板走边，预留筒灯孔，接缝贴网格带防裂</t>
        </is>
      </c>
      <c r="E19" s="8" t="inlineStr">
        <is>
          <t>米</t>
        </is>
      </c>
      <c r="F19" s="10" t="n">
        <v>60</v>
      </c>
      <c r="G19" s="11" t="n">
        <v>170</v>
      </c>
      <c r="H19" s="11">
        <f>F19*G19</f>
        <v>10200.0</v>
      </c>
      <c r="I19" s="8" t="inlineStr">
        <is>
          <t>50-160</t>
        </is>
      </c>
    </row>
    <row r="20" ht="26" customHeight="1">
      <c r="A20" s="7" t="n">
        <v>10</v>
      </c>
      <c r="B20" s="8" t="inlineStr">
        <is>
          <t>天花</t>
        </is>
      </c>
      <c r="C20" s="5" t="inlineStr">
        <is>
          <t>铝格栅吊顶（力量区）</t>
        </is>
      </c>
      <c r="D20" s="9" t="inlineStr">
        <is>
          <t>铝格栅100×100黑色哑光，配套黑龙骨</t>
        </is>
      </c>
      <c r="E20" s="8" t="inlineStr">
        <is>
          <t>平方</t>
        </is>
      </c>
      <c r="F20" s="10" t="n">
        <v>50</v>
      </c>
      <c r="G20" s="11" t="n">
        <v>120</v>
      </c>
      <c r="H20" s="11">
        <f>F20*G20</f>
        <v>6000.0</v>
      </c>
      <c r="I20" s="8" t="inlineStr">
        <is>
          <t>51-162</t>
        </is>
      </c>
    </row>
    <row r="21" ht="26" customHeight="1">
      <c r="A21" s="7" t="n">
        <v>11</v>
      </c>
      <c r="B21" s="8" t="inlineStr">
        <is>
          <t>天花</t>
        </is>
      </c>
      <c r="C21" s="5" t="inlineStr">
        <is>
          <t>石膏板吊顶（操房/有氧区）</t>
        </is>
      </c>
      <c r="D21" s="9" t="inlineStr">
        <is>
          <t>轻钢龙骨+珠江石膏板，阻燃板找平，预留检修口</t>
        </is>
      </c>
      <c r="E21" s="8" t="inlineStr">
        <is>
          <t>平方</t>
        </is>
      </c>
      <c r="F21" s="10" t="n">
        <v>55</v>
      </c>
      <c r="G21" s="11" t="n">
        <v>110</v>
      </c>
      <c r="H21" s="11">
        <f>F21*G21</f>
        <v>6050.0</v>
      </c>
      <c r="I21" s="8" t="inlineStr">
        <is>
          <t>—</t>
        </is>
      </c>
    </row>
    <row r="22" ht="26" customHeight="1">
      <c r="A22" s="7" t="n">
        <v>12</v>
      </c>
      <c r="B22" s="8" t="inlineStr">
        <is>
          <t>天花</t>
        </is>
      </c>
      <c r="C22" s="5" t="inlineStr">
        <is>
          <t>天花刮腻子</t>
        </is>
      </c>
      <c r="D22" s="9" t="inlineStr">
        <is>
          <t>远东Y型腻子批刮两遍，360目砂纸打磨平整</t>
        </is>
      </c>
      <c r="E22" s="8" t="inlineStr">
        <is>
          <t>平方</t>
        </is>
      </c>
      <c r="F22" s="10" t="n">
        <v>120</v>
      </c>
      <c r="G22" s="11" t="n">
        <v>40</v>
      </c>
      <c r="H22" s="11">
        <f>F22*G22</f>
        <v>4800.0</v>
      </c>
      <c r="I22" s="8" t="inlineStr">
        <is>
          <t>17.1-42</t>
        </is>
      </c>
    </row>
    <row r="23" ht="26" customHeight="1">
      <c r="A23" s="7" t="n">
        <v>13</v>
      </c>
      <c r="B23" s="8" t="inlineStr">
        <is>
          <t>墙面</t>
        </is>
      </c>
      <c r="C23" s="5" t="inlineStr">
        <is>
          <t>墙顶面乳胶漆</t>
        </is>
      </c>
      <c r="D23" s="9" t="inlineStr">
        <is>
          <t>远东竹炭抗甲醛系列，一底两面辊涂</t>
        </is>
      </c>
      <c r="E23" s="8" t="inlineStr">
        <is>
          <t>平方</t>
        </is>
      </c>
      <c r="F23" s="10" t="n">
        <v>175</v>
      </c>
      <c r="G23" s="11" t="n">
        <v>22</v>
      </c>
      <c r="H23" s="11">
        <f>F23*G23</f>
        <v>3850.0</v>
      </c>
      <c r="I23" s="8" t="inlineStr">
        <is>
          <t>8.4-44</t>
        </is>
      </c>
    </row>
    <row r="24" ht="26" customHeight="1">
      <c r="A24" s="7" t="n">
        <v>14</v>
      </c>
      <c r="B24" s="8" t="inlineStr">
        <is>
          <t>墙面</t>
        </is>
      </c>
      <c r="C24" s="5" t="inlineStr">
        <is>
          <t>前台形象墙（造型+炭晶板）</t>
        </is>
      </c>
      <c r="D24" s="9" t="inlineStr">
        <is>
          <t>铝塑板造型灯槽+炭晶板石纹背景，不锈钢收边</t>
        </is>
      </c>
      <c r="E24" s="8" t="inlineStr">
        <is>
          <t>项</t>
        </is>
      </c>
      <c r="F24" s="10" t="n">
        <v>1</v>
      </c>
      <c r="G24" s="11" t="n">
        <v>9000</v>
      </c>
      <c r="H24" s="11">
        <f>F24*G24</f>
        <v>9000.0</v>
      </c>
      <c r="I24" s="8" t="inlineStr">
        <is>
          <t>—</t>
        </is>
      </c>
    </row>
    <row r="25" ht="26" customHeight="1">
      <c r="A25" s="7" t="n">
        <v>15</v>
      </c>
      <c r="B25" s="8" t="inlineStr">
        <is>
          <t>墙面</t>
        </is>
      </c>
      <c r="C25" s="5" t="inlineStr">
        <is>
          <t>操房镜面墙</t>
        </is>
      </c>
      <c r="D25" s="9" t="inlineStr">
        <is>
          <t>5mm银镜整墙安装，背面防爆膜，不锈钢压条</t>
        </is>
      </c>
      <c r="E25" s="8" t="inlineStr">
        <is>
          <t>平方</t>
        </is>
      </c>
      <c r="F25" s="10" t="n">
        <v>18</v>
      </c>
      <c r="G25" s="11" t="n">
        <v>150</v>
      </c>
      <c r="H25" s="11">
        <f>F25*G25</f>
        <v>2700.0</v>
      </c>
      <c r="I25" s="8" t="inlineStr">
        <is>
          <t>—</t>
        </is>
      </c>
    </row>
    <row r="26" ht="26" customHeight="1">
      <c r="A26" s="7" t="n">
        <v>16</v>
      </c>
      <c r="B26" s="8" t="inlineStr">
        <is>
          <t>墙面</t>
        </is>
      </c>
      <c r="C26" s="5" t="inlineStr">
        <is>
          <t>墙面吸音处理</t>
        </is>
      </c>
      <c r="D26" s="9" t="inlineStr">
        <is>
          <t>25mm聚酯纤维吸音板，操房及器械区局部</t>
        </is>
      </c>
      <c r="E26" s="8" t="inlineStr">
        <is>
          <t>平方</t>
        </is>
      </c>
      <c r="F26" s="10" t="n">
        <v>22</v>
      </c>
      <c r="G26" s="11" t="n">
        <v>220</v>
      </c>
      <c r="H26" s="11">
        <f>F26*G26</f>
        <v>4840.0</v>
      </c>
      <c r="I26" s="8" t="inlineStr">
        <is>
          <t>—</t>
        </is>
      </c>
    </row>
    <row r="27" ht="26" customHeight="1">
      <c r="A27" s="7" t="n">
        <v>17</v>
      </c>
      <c r="B27" s="8" t="inlineStr">
        <is>
          <t>地面</t>
        </is>
      </c>
      <c r="C27" s="5" t="inlineStr">
        <is>
          <t>健身房地胶铺设</t>
        </is>
      </c>
      <c r="D27" s="9" t="inlineStr">
        <is>
          <t>8mm橡胶减震地胶，力量区+有氧区拼铺，接缝处理</t>
        </is>
      </c>
      <c r="E27" s="8" t="inlineStr">
        <is>
          <t>平方</t>
        </is>
      </c>
      <c r="F27" s="10" t="n">
        <v>105</v>
      </c>
      <c r="G27" s="11" t="n">
        <v>108</v>
      </c>
      <c r="H27" s="11">
        <f>F27*G27</f>
        <v>11340.0</v>
      </c>
      <c r="I27" s="8" t="inlineStr">
        <is>
          <t>—</t>
        </is>
      </c>
    </row>
    <row r="28" ht="26" customHeight="1">
      <c r="A28" s="7" t="n">
        <v>18</v>
      </c>
      <c r="B28" s="8" t="inlineStr">
        <is>
          <t>地面</t>
        </is>
      </c>
      <c r="C28" s="5" t="inlineStr">
        <is>
          <t>操房运动木地板</t>
        </is>
      </c>
      <c r="D28" s="9" t="inlineStr">
        <is>
          <t>运动木地板含减震垫层，UV面漆，包边收口</t>
        </is>
      </c>
      <c r="E28" s="8" t="inlineStr">
        <is>
          <t>平方</t>
        </is>
      </c>
      <c r="F28" s="10" t="n">
        <v>25</v>
      </c>
      <c r="G28" s="11" t="n">
        <v>200</v>
      </c>
      <c r="H28" s="11">
        <f>F28*G28</f>
        <v>5000.0</v>
      </c>
      <c r="I28" s="8" t="inlineStr">
        <is>
          <t>—</t>
        </is>
      </c>
    </row>
    <row r="29" ht="26" customHeight="1">
      <c r="A29" s="7" t="n">
        <v>19</v>
      </c>
      <c r="B29" s="8" t="inlineStr">
        <is>
          <t>地面</t>
        </is>
      </c>
      <c r="C29" s="5" t="inlineStr">
        <is>
          <t>防滑砖铺贴</t>
        </is>
      </c>
      <c r="D29" s="9" t="inlineStr">
        <is>
          <t>更衣/淋浴/洗手间300×600防滑砖，留缝1.5mm勾缝</t>
        </is>
      </c>
      <c r="E29" s="8" t="inlineStr">
        <is>
          <t>平方</t>
        </is>
      </c>
      <c r="F29" s="10" t="n">
        <v>25</v>
      </c>
      <c r="G29" s="11" t="n">
        <v>115</v>
      </c>
      <c r="H29" s="11">
        <f>F29*G29</f>
        <v>2875.0</v>
      </c>
      <c r="I29" s="8" t="inlineStr">
        <is>
          <t>—</t>
        </is>
      </c>
    </row>
    <row r="30" ht="26" customHeight="1">
      <c r="A30" s="7" t="n">
        <v>20</v>
      </c>
      <c r="B30" s="8" t="inlineStr">
        <is>
          <t>固设与门窗</t>
        </is>
      </c>
      <c r="C30" s="5" t="inlineStr">
        <is>
          <t>更衣柜制作安装</t>
        </is>
      </c>
      <c r="D30" s="9" t="inlineStr">
        <is>
          <t>E1级生态板柜体，百叶通风门，含挂衣杆/层板/锁具</t>
        </is>
      </c>
      <c r="E30" s="8" t="inlineStr">
        <is>
          <t>米</t>
        </is>
      </c>
      <c r="F30" s="10" t="n">
        <v>8</v>
      </c>
      <c r="G30" s="11" t="n">
        <v>950</v>
      </c>
      <c r="H30" s="11">
        <f>F30*G30</f>
        <v>7600.0</v>
      </c>
      <c r="I30" s="8" t="inlineStr">
        <is>
          <t>—</t>
        </is>
      </c>
    </row>
    <row r="31" ht="26" customHeight="1">
      <c r="A31" s="7" t="n">
        <v>21</v>
      </c>
      <c r="B31" s="8" t="inlineStr">
        <is>
          <t>固设与门窗</t>
        </is>
      </c>
      <c r="C31" s="5" t="inlineStr">
        <is>
          <t>淋浴隔断及洁具</t>
        </is>
      </c>
      <c r="D31" s="9" t="inlineStr">
        <is>
          <t>钢化玻璃隔断+黑色五金，花洒/龙头/地漏全套</t>
        </is>
      </c>
      <c r="E31" s="8" t="inlineStr">
        <is>
          <t>间</t>
        </is>
      </c>
      <c r="F31" s="10" t="n">
        <v>3</v>
      </c>
      <c r="G31" s="11" t="n">
        <v>1600</v>
      </c>
      <c r="H31" s="11">
        <f>F31*G31</f>
        <v>4800.0</v>
      </c>
      <c r="I31" s="8" t="inlineStr">
        <is>
          <t>—</t>
        </is>
      </c>
    </row>
    <row r="32" ht="26" customHeight="1">
      <c r="A32" s="7" t="n">
        <v>22</v>
      </c>
      <c r="B32" s="8" t="inlineStr">
        <is>
          <t>固设与门窗</t>
        </is>
      </c>
      <c r="C32" s="5" t="inlineStr">
        <is>
          <t>洗手台制作</t>
        </is>
      </c>
      <c r="D32" s="9" t="inlineStr">
        <is>
          <t>石材台面+生态板柜体，台下盆，防雾镜前灯</t>
        </is>
      </c>
      <c r="E32" s="8" t="inlineStr">
        <is>
          <t>项</t>
        </is>
      </c>
      <c r="F32" s="10" t="n">
        <v>2</v>
      </c>
      <c r="G32" s="11" t="n">
        <v>1500</v>
      </c>
      <c r="H32" s="11">
        <f>F32*G32</f>
        <v>3000.0</v>
      </c>
      <c r="I32" s="8" t="inlineStr">
        <is>
          <t>—</t>
        </is>
      </c>
    </row>
    <row r="33" ht="26" customHeight="1">
      <c r="A33" s="7" t="n">
        <v>23</v>
      </c>
      <c r="B33" s="8" t="inlineStr">
        <is>
          <t>固设与门窗</t>
        </is>
      </c>
      <c r="C33" s="5" t="inlineStr">
        <is>
          <t>钢化玻璃门（场内）</t>
        </is>
      </c>
      <c r="D33" s="9" t="inlineStr">
        <is>
          <t>12mm钢化玻璃，地弹簧+拉手全套，含五金安装</t>
        </is>
      </c>
      <c r="E33" s="8" t="inlineStr">
        <is>
          <t>樘</t>
        </is>
      </c>
      <c r="F33" s="10" t="n">
        <v>4</v>
      </c>
      <c r="G33" s="11" t="n">
        <v>1650</v>
      </c>
      <c r="H33" s="11">
        <f>F33*G33</f>
        <v>6600.0</v>
      </c>
      <c r="I33" s="8" t="inlineStr">
        <is>
          <t>160-800</t>
        </is>
      </c>
    </row>
    <row r="34" ht="26" customHeight="1">
      <c r="A34" s="7" t="n">
        <v>24</v>
      </c>
      <c r="B34" s="8" t="inlineStr">
        <is>
          <t>固设与门窗</t>
        </is>
      </c>
      <c r="C34" s="5" t="inlineStr">
        <is>
          <t>不锈钢玻璃门（入口）</t>
        </is>
      </c>
      <c r="D34" s="9" t="inlineStr">
        <is>
          <t>304不锈钢包边钢化玻璃门，地弹簧闭门器</t>
        </is>
      </c>
      <c r="E34" s="8" t="inlineStr">
        <is>
          <t>樘</t>
        </is>
      </c>
      <c r="F34" s="10" t="n">
        <v>1</v>
      </c>
      <c r="G34" s="11" t="n">
        <v>3200</v>
      </c>
      <c r="H34" s="11">
        <f>F34*G34</f>
        <v>3200.0</v>
      </c>
      <c r="I34" s="8" t="inlineStr">
        <is>
          <t>—</t>
        </is>
      </c>
    </row>
    <row r="35" ht="26" customHeight="1">
      <c r="A35" s="7" t="n">
        <v>25</v>
      </c>
      <c r="B35" s="8" t="inlineStr">
        <is>
          <t>招牌与消防</t>
        </is>
      </c>
      <c r="C35" s="5" t="inlineStr">
        <is>
          <t>门头招牌发光字</t>
        </is>
      </c>
      <c r="D35" s="9" t="inlineStr">
        <is>
          <t>亚克力迷你发光字+铝塑板底板，LED光源，防水变压器</t>
        </is>
      </c>
      <c r="E35" s="8" t="inlineStr">
        <is>
          <t>项</t>
        </is>
      </c>
      <c r="F35" s="10" t="n">
        <v>1</v>
      </c>
      <c r="G35" s="11" t="n">
        <v>10000</v>
      </c>
      <c r="H35" s="11">
        <f>F35*G35</f>
        <v>10000.0</v>
      </c>
      <c r="I35" s="8" t="inlineStr">
        <is>
          <t>25.25-85</t>
        </is>
      </c>
    </row>
    <row r="36" ht="26" customHeight="1">
      <c r="A36" s="7" t="n">
        <v>26</v>
      </c>
      <c r="B36" s="8" t="inlineStr">
        <is>
          <t>招牌与消防</t>
        </is>
      </c>
      <c r="C36" s="5" t="inlineStr">
        <is>
          <t>消防应急照明</t>
        </is>
      </c>
      <c r="D36" s="9" t="inlineStr">
        <is>
          <t>应急灯+疏散指示，按疏散距离布点，验收配套</t>
        </is>
      </c>
      <c r="E36" s="8" t="inlineStr">
        <is>
          <t>个</t>
        </is>
      </c>
      <c r="F36" s="10" t="n">
        <v>8</v>
      </c>
      <c r="G36" s="11" t="n">
        <v>85</v>
      </c>
      <c r="H36" s="11">
        <f>F36*G36</f>
        <v>680.0</v>
      </c>
      <c r="I36" s="8" t="inlineStr">
        <is>
          <t>—</t>
        </is>
      </c>
    </row>
    <row r="37" ht="26" customHeight="1">
      <c r="A37" s="7" t="n">
        <v>27</v>
      </c>
      <c r="B37" s="8" t="inlineStr">
        <is>
          <t>照明系统</t>
        </is>
      </c>
      <c r="C37" s="5" t="inlineStr">
        <is>
          <t>LED平板灯（600×600）</t>
        </is>
      </c>
      <c r="D37" s="9" t="inlineStr">
        <is>
          <t>40W隔离驱动，显色指数&gt;80，嵌入吊顶安装</t>
        </is>
      </c>
      <c r="E37" s="8" t="inlineStr">
        <is>
          <t>套</t>
        </is>
      </c>
      <c r="F37" s="10" t="n">
        <v>48</v>
      </c>
      <c r="G37" s="11" t="n">
        <v>195</v>
      </c>
      <c r="H37" s="11">
        <f>F37*G37</f>
        <v>9360.0</v>
      </c>
      <c r="I37" s="8" t="inlineStr">
        <is>
          <t>—</t>
        </is>
      </c>
    </row>
    <row r="38" ht="26" customHeight="1">
      <c r="A38" s="7" t="n">
        <v>28</v>
      </c>
      <c r="B38" s="8" t="inlineStr">
        <is>
          <t>照明系统</t>
        </is>
      </c>
      <c r="C38" s="5" t="inlineStr">
        <is>
          <t>防眩射灯（洗墙）</t>
        </is>
      </c>
      <c r="D38" s="9" t="inlineStr">
        <is>
          <t>7W深防眩，24°光束角，洗墙与重点照明</t>
        </is>
      </c>
      <c r="E38" s="8" t="inlineStr">
        <is>
          <t>套</t>
        </is>
      </c>
      <c r="F38" s="10" t="n">
        <v>40</v>
      </c>
      <c r="G38" s="11" t="n">
        <v>90</v>
      </c>
      <c r="H38" s="11">
        <f>F38*G38</f>
        <v>3600.0</v>
      </c>
      <c r="I38" s="8" t="inlineStr">
        <is>
          <t>—</t>
        </is>
      </c>
    </row>
    <row r="39" ht="26" customHeight="1">
      <c r="A39" s="7" t="n">
        <v>29</v>
      </c>
      <c r="B39" s="8" t="inlineStr">
        <is>
          <t>照明系统</t>
        </is>
      </c>
      <c r="C39" s="5" t="inlineStr">
        <is>
          <t>LED线性灯带</t>
        </is>
      </c>
      <c r="D39" s="9" t="inlineStr">
        <is>
          <t>高压灯带+铝合金槽，4000K中性光，走边暗装</t>
        </is>
      </c>
      <c r="E39" s="8" t="inlineStr">
        <is>
          <t>米</t>
        </is>
      </c>
      <c r="F39" s="10" t="n">
        <v>80</v>
      </c>
      <c r="G39" s="11" t="n">
        <v>46</v>
      </c>
      <c r="H39" s="11">
        <f>F39*G39</f>
        <v>3680.0</v>
      </c>
      <c r="I39" s="8" t="inlineStr">
        <is>
          <t>—</t>
        </is>
      </c>
    </row>
    <row r="40" ht="26" customHeight="1">
      <c r="A40" s="7" t="n">
        <v>30</v>
      </c>
      <c r="B40" s="8" t="inlineStr">
        <is>
          <t>照明系统</t>
        </is>
      </c>
      <c r="C40" s="5" t="inlineStr">
        <is>
          <t>造型主灯</t>
        </is>
      </c>
      <c r="D40" s="9" t="inlineStr">
        <is>
          <t>前台/操房/入口金属造型吊灯，含光源</t>
        </is>
      </c>
      <c r="E40" s="8" t="inlineStr">
        <is>
          <t>套</t>
        </is>
      </c>
      <c r="F40" s="10" t="n">
        <v>12</v>
      </c>
      <c r="G40" s="11" t="n">
        <v>850</v>
      </c>
      <c r="H40" s="11">
        <f>F40*G40</f>
        <v>10200.0</v>
      </c>
      <c r="I40" s="8" t="inlineStr">
        <is>
          <t>—</t>
        </is>
      </c>
    </row>
    <row r="41" ht="26" customHeight="1">
      <c r="A41" s="7" t="n">
        <v>31</v>
      </c>
      <c r="B41" s="8" t="inlineStr">
        <is>
          <t>照明系统</t>
        </is>
      </c>
      <c r="C41" s="5" t="inlineStr">
        <is>
          <t>工业风吊灯（力量区）</t>
        </is>
      </c>
      <c r="D41" s="9" t="inlineStr">
        <is>
          <t>黑色金属罩吊灯，E27光源，裸顶悬挂</t>
        </is>
      </c>
      <c r="E41" s="8" t="inlineStr">
        <is>
          <t>套</t>
        </is>
      </c>
      <c r="F41" s="10" t="n">
        <v>8</v>
      </c>
      <c r="G41" s="11" t="n">
        <v>400</v>
      </c>
      <c r="H41" s="11">
        <f>F41*G41</f>
        <v>3200.0</v>
      </c>
      <c r="I41" s="8" t="inlineStr">
        <is>
          <t>—</t>
        </is>
      </c>
    </row>
    <row r="42" ht="26" customHeight="1">
      <c r="A42" s="7" t="n">
        <v>32</v>
      </c>
      <c r="B42" s="8" t="inlineStr">
        <is>
          <t>照明系统</t>
        </is>
      </c>
      <c r="C42" s="5" t="inlineStr">
        <is>
          <t>卫生间防潮灯</t>
        </is>
      </c>
      <c r="D42" s="9" t="inlineStr">
        <is>
          <t>IP54防潮LED灯，铝扣板嵌入式</t>
        </is>
      </c>
      <c r="E42" s="8" t="inlineStr">
        <is>
          <t>套</t>
        </is>
      </c>
      <c r="F42" s="10" t="n">
        <v>6</v>
      </c>
      <c r="G42" s="11" t="n">
        <v>130</v>
      </c>
      <c r="H42" s="11">
        <f>F42*G42</f>
        <v>780.0</v>
      </c>
      <c r="I42" s="8" t="inlineStr">
        <is>
          <t>—</t>
        </is>
      </c>
    </row>
    <row r="43" ht="26" customHeight="1">
      <c r="A43" s="7" t="n">
        <v>33</v>
      </c>
      <c r="B43" s="8" t="inlineStr">
        <is>
          <t>照明系统</t>
        </is>
      </c>
      <c r="C43" s="5" t="inlineStr">
        <is>
          <t>智能灯光控制</t>
        </is>
      </c>
      <c r="D43" s="9" t="inlineStr">
        <is>
          <t>分路编程控制面板，场景切换（营业/团课/清洁/打烊）</t>
        </is>
      </c>
      <c r="E43" s="8" t="inlineStr">
        <is>
          <t>路</t>
        </is>
      </c>
      <c r="F43" s="10" t="n">
        <v>4</v>
      </c>
      <c r="G43" s="11" t="n">
        <v>900</v>
      </c>
      <c r="H43" s="11">
        <f>F43*G43</f>
        <v>3600.0</v>
      </c>
      <c r="I43" s="8" t="inlineStr">
        <is>
          <t>—</t>
        </is>
      </c>
    </row>
    <row r="44" ht="26" customHeight="1">
      <c r="A44" s="7" t="n">
        <v>34</v>
      </c>
      <c r="B44" s="8" t="inlineStr">
        <is>
          <t>收尾</t>
        </is>
      </c>
      <c r="C44" s="5" t="inlineStr">
        <is>
          <t>开荒保洁</t>
        </is>
      </c>
      <c r="D44" s="9" t="inlineStr">
        <is>
          <t>两遍保洁，玻璃双面清洁，胶点涂料点清除，验收交付</t>
        </is>
      </c>
      <c r="E44" s="8" t="inlineStr">
        <is>
          <t>平方</t>
        </is>
      </c>
      <c r="F44" s="10" t="n">
        <v>169.4</v>
      </c>
      <c r="G44" s="11" t="n">
        <v>10</v>
      </c>
      <c r="H44" s="11">
        <f>F44*G44</f>
        <v>1694.0</v>
      </c>
      <c r="I44" s="8" t="inlineStr">
        <is>
          <t>10.2-300</t>
        </is>
      </c>
    </row>
    <row r="45" ht="26" customHeight="1">
      <c r="A45" s="12" t="inlineStr">
        <is>
          <t>以上 34 项包工包料共计</t>
        </is>
      </c>
      <c r="B45" s="13" t="n"/>
      <c r="C45" s="13" t="n"/>
      <c r="D45" s="13" t="n"/>
      <c r="E45" s="13" t="n"/>
      <c r="F45" s="13" t="n"/>
      <c r="G45" s="13" t="n"/>
      <c r="H45" s="14">
        <f>ROUND(SUM(H11:H44),0)</f>
        <v>190639.0</v>
      </c>
      <c r="I45" s="13" t="inlineStr"/>
    </row>
    <row r="46" ht="22" customHeight="1">
      <c r="A46" s="15" t="inlineStr">
        <is>
          <t>基础损（未报价项目中必要用到的基础项目，占比 3%）</t>
        </is>
      </c>
      <c r="B46" s="16" t="n"/>
      <c r="C46" s="16" t="n"/>
      <c r="D46" s="16" t="n"/>
      <c r="E46" s="16" t="n"/>
      <c r="F46" s="16" t="n"/>
      <c r="G46" s="16" t="n"/>
      <c r="H46" s="17">
        <f>ROUND(H45*0.03,0)</f>
        <v>5719.0</v>
      </c>
      <c r="I46" s="16" t="inlineStr"/>
    </row>
    <row r="47" ht="28" customHeight="1">
      <c r="A47" s="18" t="inlineStr">
        <is>
          <t>以上项目包工包料共计（含基础损）</t>
        </is>
      </c>
      <c r="B47" s="19" t="n"/>
      <c r="C47" s="19" t="n"/>
      <c r="D47" s="19" t="n"/>
      <c r="E47" s="19" t="n"/>
      <c r="F47" s="19" t="n"/>
      <c r="G47" s="19" t="n"/>
      <c r="H47" s="20">
        <f>ROUND(H45+H46,0)</f>
        <v>196358.0</v>
      </c>
      <c r="I47" s="19" t="inlineStr"/>
    </row>
    <row r="48" ht="24" customHeight="1">
      <c r="A48" s="21" t="inlineStr">
        <is>
          <t>综合单方造价（元/㎡）</t>
        </is>
      </c>
      <c r="B48" s="22" t="n"/>
      <c r="C48" s="22" t="n"/>
      <c r="D48" s="22" t="n"/>
      <c r="E48" s="22" t="n"/>
      <c r="F48" s="22" t="n"/>
      <c r="G48" s="22" t="n"/>
      <c r="H48" s="23">
        <f>ROUND(H47/169.4,0)</f>
        <v>1159.0</v>
      </c>
      <c r="I48" s="22" t="inlineStr"/>
    </row>
    <row r="50" ht="28" customHeight="1">
      <c r="A50" s="24" t="inlineStr">
        <is>
          <t>报价范围：本报价为室内装修工程（拆除·水电·天花·墙面·地面·固装·灯具·招牌），不含健身器械、空调及热水器等电器设备、软装家具（沙发/绿植/装饰画），上述项目由甲方另行采购。</t>
        </is>
      </c>
    </row>
    <row r="51" ht="24" customHeight="1">
      <c r="A51" s="24" t="inlineStr">
        <is>
          <t>备注：不是所有项目都是必要工程，此仅为 AI 自动计算，某些数量与单位不一定对，参考单价应该差不多，仅为省事报告参考。</t>
        </is>
      </c>
    </row>
    <row r="52" ht="28" customHeight="1">
      <c r="A52" s="25" t="inlineStr">
        <is>
          <t>注：1. 本报价不含税费，开票另加税点（普票3%、专票5%）；2. 市场参考为湛江地区同类项目区间价，供比价参考；3. 照明系统合计约 3.44 万元，占直接费 18%，为本案重点投入项；4. 增减项按实结算，以现场勘测报价为准。</t>
        </is>
      </c>
    </row>
    <row r="54" ht="24" customHeight="1">
      <c r="A54" s="26" t="inlineStr">
        <is>
          <t>甲方（业主）签字：____________</t>
        </is>
      </c>
      <c r="E54" s="26" t="inlineStr">
        <is>
          <t>乙方（爱果儿装饰）签字：____________</t>
        </is>
      </c>
    </row>
    <row r="55" ht="24" customHeight="1">
      <c r="A55" s="26" t="inlineStr">
        <is>
          <t>日期：______年____月____日</t>
        </is>
      </c>
      <c r="E55" s="26" t="inlineStr">
        <is>
          <t>日期：______年____月____日</t>
        </is>
      </c>
    </row>
  </sheetData>
  <mergeCells count="33">
    <mergeCell ref="C6:D6"/>
    <mergeCell ref="G6:I6"/>
    <mergeCell ref="C5:D5"/>
    <mergeCell ref="E5:F5"/>
    <mergeCell ref="A55:C55"/>
    <mergeCell ref="A50:I50"/>
    <mergeCell ref="A6:B6"/>
    <mergeCell ref="E8:F8"/>
    <mergeCell ref="A54:C54"/>
    <mergeCell ref="C4:D4"/>
    <mergeCell ref="E4:F4"/>
    <mergeCell ref="A2:I2"/>
    <mergeCell ref="A7:B7"/>
    <mergeCell ref="G5:I5"/>
    <mergeCell ref="A48:G48"/>
    <mergeCell ref="G4:I4"/>
    <mergeCell ref="A45:G45"/>
    <mergeCell ref="E54:G54"/>
    <mergeCell ref="A52:I52"/>
    <mergeCell ref="E6:F6"/>
    <mergeCell ref="A5:B5"/>
    <mergeCell ref="A8:B8"/>
    <mergeCell ref="C8:D8"/>
    <mergeCell ref="A46:G46"/>
    <mergeCell ref="A4:B4"/>
    <mergeCell ref="E55:G55"/>
    <mergeCell ref="C7:D7"/>
    <mergeCell ref="A51:I51"/>
    <mergeCell ref="E7:F7"/>
    <mergeCell ref="A1:I1"/>
    <mergeCell ref="G8:I8"/>
    <mergeCell ref="G7:I7"/>
    <mergeCell ref="A47:G47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16" customWidth="1" min="4" max="4"/>
    <col width="60" customWidth="1" min="5" max="5"/>
  </cols>
  <sheetData>
    <row r="1" ht="26" customHeight="1">
      <c r="A1" s="27" t="inlineStr">
        <is>
          <t>付款方式 · 施工计划 · 质保与约定事项</t>
        </is>
      </c>
    </row>
    <row r="3">
      <c r="A3" s="28" t="inlineStr">
        <is>
          <t>一、付款方式（4-5-1）</t>
        </is>
      </c>
    </row>
    <row r="4">
      <c r="A4" s="6" t="inlineStr">
        <is>
          <t>阶段</t>
        </is>
      </c>
      <c r="B4" s="6" t="inlineStr">
        <is>
          <t>节点</t>
        </is>
      </c>
      <c r="C4" s="6" t="inlineStr">
        <is>
          <t>比例</t>
        </is>
      </c>
      <c r="D4" s="6" t="inlineStr">
        <is>
          <t>金额（元）</t>
        </is>
      </c>
      <c r="E4" s="6" t="inlineStr">
        <is>
          <t>说明</t>
        </is>
      </c>
    </row>
    <row r="5" ht="20" customHeight="1">
      <c r="A5" s="7" t="inlineStr">
        <is>
          <t>壹</t>
        </is>
      </c>
      <c r="B5" s="5" t="inlineStr">
        <is>
          <t>进场前（备料进场、施工排期）</t>
        </is>
      </c>
      <c r="C5" s="29" t="n">
        <v>0.4</v>
      </c>
      <c r="D5" s="30">
        <f>ROUND('工程报价单'!H47*C5,0)</f>
        <v>78543.0</v>
      </c>
      <c r="E5" s="5" t="inlineStr">
        <is>
          <t>材料进场、工班进场</t>
        </is>
      </c>
    </row>
    <row r="6" ht="20" customHeight="1">
      <c r="A6" s="7" t="inlineStr">
        <is>
          <t>贰</t>
        </is>
      </c>
      <c r="B6" s="5" t="inlineStr">
        <is>
          <t>隐蔽工程验收后（水电验收合格）</t>
        </is>
      </c>
      <c r="C6" s="29" t="n">
        <v>0.5</v>
      </c>
      <c r="D6" s="30">
        <f>ROUND('工程报价单'!H47*C6,0)</f>
        <v>98179.0</v>
      </c>
      <c r="E6" s="5" t="inlineStr">
        <is>
          <t>水电隐蔽验收合格后进入泥木工序</t>
        </is>
      </c>
    </row>
    <row r="7" ht="20" customHeight="1">
      <c r="A7" s="7" t="inlineStr">
        <is>
          <t>叁</t>
        </is>
      </c>
      <c r="B7" s="5" t="inlineStr">
        <is>
          <t>完工验收 3 天内</t>
        </is>
      </c>
      <c r="C7" s="29" t="n">
        <v>0.1</v>
      </c>
      <c r="D7" s="30">
        <f>ROUND('工程报价单'!H47*C7,0)</f>
        <v>19636.0</v>
      </c>
      <c r="E7" s="5" t="inlineStr">
        <is>
          <t>竣工验收合格后付尾款</t>
        </is>
      </c>
    </row>
    <row r="9">
      <c r="A9" s="28" t="inlineStr">
        <is>
          <t>二、施工计划（30 个工作日）</t>
        </is>
      </c>
    </row>
    <row r="10">
      <c r="A10" s="6" t="inlineStr">
        <is>
          <t>阶段</t>
        </is>
      </c>
      <c r="B10" s="6" t="inlineStr">
        <is>
          <t>工期</t>
        </is>
      </c>
      <c r="C10" s="6" t="inlineStr">
        <is>
          <t>天数</t>
        </is>
      </c>
      <c r="D10" s="6" t="inlineStr">
        <is>
          <t>占比</t>
        </is>
      </c>
      <c r="E10" s="6" t="inlineStr">
        <is>
          <t>主要内容</t>
        </is>
      </c>
    </row>
    <row r="11" ht="20" customHeight="1">
      <c r="A11" s="5" t="inlineStr">
        <is>
          <t>现场拆除与成品保护</t>
        </is>
      </c>
      <c r="B11" s="7" t="inlineStr">
        <is>
          <t>第 1-3 天</t>
        </is>
      </c>
      <c r="C11" s="7" t="n">
        <v>3</v>
      </c>
      <c r="D11" s="31">
        <f>C11/30</f>
        <v>0.1</v>
      </c>
      <c r="E11" s="5" t="inlineStr">
        <is>
          <t>原隔间拆除、墙顶面铲除、垃圾清运、楼梯口保护</t>
        </is>
      </c>
    </row>
    <row r="12" ht="20" customHeight="1">
      <c r="A12" s="5" t="inlineStr">
        <is>
          <t>水电隐蔽工程</t>
        </is>
      </c>
      <c r="B12" s="7" t="inlineStr">
        <is>
          <t>第 4-11 天</t>
        </is>
      </c>
      <c r="C12" s="7" t="n">
        <v>8</v>
      </c>
      <c r="D12" s="31">
        <f>C12/30</f>
        <v>0.26666666666666666</v>
      </c>
      <c r="E12" s="5" t="inlineStr">
        <is>
          <t>强弱电改造、给排水改造、楼板局部加固、隐蔽验收</t>
        </is>
      </c>
    </row>
    <row r="13" ht="20" customHeight="1">
      <c r="A13" s="5" t="inlineStr">
        <is>
          <t>泥水与木作基层</t>
        </is>
      </c>
      <c r="B13" s="7" t="inlineStr">
        <is>
          <t>第 12-21 天</t>
        </is>
      </c>
      <c r="C13" s="7" t="n">
        <v>10</v>
      </c>
      <c r="D13" s="31">
        <f>C13/30</f>
        <v>0.3333333333333333</v>
      </c>
      <c r="E13" s="5" t="inlineStr">
        <is>
          <t>地面找平铺贴、天花龙骨、柜体制作、镜面墙</t>
        </is>
      </c>
    </row>
    <row r="14" ht="20" customHeight="1">
      <c r="A14" s="5" t="inlineStr">
        <is>
          <t>油漆与面层安装</t>
        </is>
      </c>
      <c r="B14" s="7" t="inlineStr">
        <is>
          <t>第 22-27 天</t>
        </is>
      </c>
      <c r="C14" s="7" t="n">
        <v>6</v>
      </c>
      <c r="D14" s="31">
        <f>C14/30</f>
        <v>0.2</v>
      </c>
      <c r="E14" s="5" t="inlineStr">
        <is>
          <t>腻子油漆、地胶铺贴、灯具安装、招牌安装</t>
        </is>
      </c>
    </row>
    <row r="15" ht="20" customHeight="1">
      <c r="A15" s="5" t="inlineStr">
        <is>
          <t>清洁与竣工验收</t>
        </is>
      </c>
      <c r="B15" s="7" t="inlineStr">
        <is>
          <t>第 28-30 天</t>
        </is>
      </c>
      <c r="C15" s="7" t="n">
        <v>3</v>
      </c>
      <c r="D15" s="31">
        <f>C15/30</f>
        <v>0.1</v>
      </c>
      <c r="E15" s="5" t="inlineStr">
        <is>
          <t>开荒保洁、联合验收、整改交付</t>
        </is>
      </c>
    </row>
    <row r="17">
      <c r="A17" s="28" t="inlineStr">
        <is>
          <t>三、质保与售后</t>
        </is>
      </c>
    </row>
    <row r="18" ht="18" customHeight="1">
      <c r="A18" s="26" t="inlineStr">
        <is>
          <t>· 硬装质保 2 年，水电隐蔽工程质保 5 年；</t>
        </is>
      </c>
    </row>
    <row r="19" ht="18" customHeight="1">
      <c r="A19" s="26" t="inlineStr">
        <is>
          <t>· 500+ 直管工班，31 个工种，按工序进场，隐蔽工程验收合格后才进入下一道工序；</t>
        </is>
      </c>
    </row>
    <row r="20" ht="18" customHeight="1">
      <c r="A20" s="26" t="inlineStr">
        <is>
          <t>· 质保期内报修 2 小时响应，湛江全域（含县乡镇）上门；</t>
        </is>
      </c>
    </row>
    <row r="21" ht="18" customHeight="1">
      <c r="A21" s="26" t="inlineStr">
        <is>
          <t>· 灯具及电气配件按厂家质保执行，人为损坏与频跳开关不在质保范围。</t>
        </is>
      </c>
    </row>
    <row r="23">
      <c r="A23" s="28" t="inlineStr">
        <is>
          <t>四、常用材料品牌</t>
        </is>
      </c>
    </row>
    <row r="24">
      <c r="A24" s="6" t="inlineStr">
        <is>
          <t>材料类别</t>
        </is>
      </c>
      <c r="B24" s="6" t="inlineStr">
        <is>
          <t>品牌规格</t>
        </is>
      </c>
      <c r="C24" s="32" t="n"/>
      <c r="D24" s="32" t="n"/>
      <c r="E24" s="33" t="n"/>
    </row>
    <row r="25" ht="18" customHeight="1">
      <c r="A25" s="5" t="inlineStr">
        <is>
          <t>电线电缆</t>
        </is>
      </c>
      <c r="B25" s="5" t="inlineStr">
        <is>
          <t>远东国标铜线（分色布线）</t>
        </is>
      </c>
    </row>
    <row r="26" ht="18" customHeight="1">
      <c r="A26" s="5" t="inlineStr">
        <is>
          <t>线管底盒</t>
        </is>
      </c>
      <c r="B26" s="5" t="inlineStr">
        <is>
          <t>日丰线管 + 86 型底盒</t>
        </is>
      </c>
    </row>
    <row r="27" ht="18" customHeight="1">
      <c r="A27" s="5" t="inlineStr">
        <is>
          <t>腻子粉</t>
        </is>
      </c>
      <c r="B27" s="5" t="inlineStr">
        <is>
          <t>远东 Y 型腻子（批刮两遍）</t>
        </is>
      </c>
    </row>
    <row r="28" ht="18" customHeight="1">
      <c r="A28" s="5" t="inlineStr">
        <is>
          <t>乳胶漆</t>
        </is>
      </c>
      <c r="B28" s="5" t="inlineStr">
        <is>
          <t>远东竹炭抗甲醛系列（一底两面）</t>
        </is>
      </c>
    </row>
    <row r="29" ht="18" customHeight="1">
      <c r="A29" s="5" t="inlineStr">
        <is>
          <t>石膏板/龙骨</t>
        </is>
      </c>
      <c r="B29" s="5" t="inlineStr">
        <is>
          <t>珠江石膏板 + 50/75 轻钢龙骨</t>
        </is>
      </c>
    </row>
    <row r="30" ht="18" customHeight="1">
      <c r="A30" s="5" t="inlineStr">
        <is>
          <t>开关插座面板</t>
        </is>
      </c>
      <c r="B30" s="5" t="inlineStr">
        <is>
          <t>庆丰 86 型面板（带安全门）</t>
        </is>
      </c>
    </row>
    <row r="31" ht="18" customHeight="1">
      <c r="A31" s="5" t="inlineStr">
        <is>
          <t>地胶/木地板</t>
        </is>
      </c>
      <c r="B31" s="5" t="inlineStr">
        <is>
          <t>8mm 橡胶减震地胶 + 运动木地板</t>
        </is>
      </c>
    </row>
    <row r="33">
      <c r="A33" s="28" t="inlineStr">
        <is>
          <t>五、约定事项（合同附件，双方共同遵守）</t>
        </is>
      </c>
    </row>
    <row r="34" ht="18" customHeight="1">
      <c r="A34" s="26" t="inlineStr">
        <is>
          <t>01. 按期付款是对施工方和业主的双重基础保障，双方不得无故拖欠进度款。</t>
        </is>
      </c>
    </row>
    <row r="35" ht="18" customHeight="1">
      <c r="A35" s="26" t="inlineStr">
        <is>
          <t>02. 本报价不含税费，开票需另加税点：普票 3%、专票 5%。</t>
        </is>
      </c>
    </row>
    <row r="36" ht="18" customHeight="1">
      <c r="A36" s="26" t="inlineStr">
        <is>
          <t>03. 口头承诺不予兑现，以报价单及施工过程签署的增项填单为准。</t>
        </is>
      </c>
    </row>
    <row r="37" ht="18" customHeight="1">
      <c r="A37" s="26" t="inlineStr">
        <is>
          <t>04. 如有遗漏或增项，以爱果儿装饰统一标准单价收费；如争议可找三家公司报价取中间价。</t>
        </is>
      </c>
    </row>
    <row r="38" ht="18" customHeight="1">
      <c r="A38" s="26" t="inlineStr">
        <is>
          <t>05. 本报价不含物业管理处所交一切费用及施工期间水电费用。</t>
        </is>
      </c>
    </row>
    <row r="39" ht="18" customHeight="1">
      <c r="A39" s="26" t="inlineStr">
        <is>
          <t>06. 甲方自购材料（健身器械、空调、电器、家具等）的运输、搬楼、质量验收由甲方负责。</t>
        </is>
      </c>
    </row>
    <row r="40" ht="18" customHeight="1">
      <c r="A40" s="26" t="inlineStr">
        <is>
          <t>07. 乙方采购材料的运输、搬楼及质量由乙方负责。</t>
        </is>
      </c>
    </row>
    <row r="41" ht="18" customHeight="1">
      <c r="A41" s="26" t="inlineStr">
        <is>
          <t>08. 设计方案经确认后按图施工，违反方案规定导致扣保证金乙方不负责。</t>
        </is>
      </c>
    </row>
    <row r="42" ht="18" customHeight="1">
      <c r="A42" s="26" t="inlineStr">
        <is>
          <t>09. 建筑墙体收缩变化导致腻子开裂属正常物理现象，乙方负责质保期内维修。</t>
        </is>
      </c>
    </row>
    <row r="43" ht="18" customHeight="1">
      <c r="A43" s="26" t="inlineStr">
        <is>
          <t>10. 地面找平超过 7cm 部分，每超 1cm 补 10 元/㎡。</t>
        </is>
      </c>
    </row>
    <row r="44" ht="18" customHeight="1">
      <c r="A44" s="26" t="inlineStr">
        <is>
          <t>11. 乳胶漆调色不保修（纯黑色除外）；器械区地胶接缝处每月检查一次。</t>
        </is>
      </c>
    </row>
    <row r="46">
      <c r="A46" s="28" t="inlineStr">
        <is>
          <t>六、报价说明（摘自原单）</t>
        </is>
      </c>
    </row>
    <row r="47" ht="18" customHeight="1">
      <c r="A47" s="26" t="inlineStr">
        <is>
          <t>· 备注：不是所有项目都是必要工程，此仅为 AI 自动计算，某些数量与单位不一定对，参考单价应该差不多，仅为省事报告参考。</t>
        </is>
      </c>
    </row>
    <row r="48" ht="18" customHeight="1">
      <c r="A48" s="26" t="inlineStr">
        <is>
          <t>· 付款方式为 4、5、1：进场之前 4 成，隐蔽工程验收后 5 成，完工 3 天内验收付最后 1 成。</t>
        </is>
      </c>
    </row>
    <row r="49" ht="18" customHeight="1">
      <c r="A49" s="26" t="inlineStr">
        <is>
          <t>· 报价范围为室内装修工程，不含健身器械、空调及热水器等电器设备、软装家具；上述由甲方另行采购。</t>
        </is>
      </c>
    </row>
    <row r="50" ht="18" customHeight="1">
      <c r="A50" s="26" t="inlineStr">
        <is>
          <t>· 二层器械区按楼板局部加固计入；如现场检测需全面补强，按实增补。</t>
        </is>
      </c>
    </row>
    <row r="51" ht="18" customHeight="1">
      <c r="A51" s="26" t="inlineStr">
        <is>
          <t>· 本案照明系统占比高于常规工装，含智能场景控制与全数调试交付。</t>
        </is>
      </c>
    </row>
    <row r="52" ht="18" customHeight="1">
      <c r="A52" s="26" t="inlineStr">
        <is>
          <t>· 档案价仅供参考：人工单价与现价差异以新勘现场报价为准；本报价有效期 30 天，主材价格波动超 5% 需重新核价。</t>
        </is>
      </c>
    </row>
  </sheetData>
  <mergeCells count="30">
    <mergeCell ref="A39:E39"/>
    <mergeCell ref="A34:E34"/>
    <mergeCell ref="A48:E48"/>
    <mergeCell ref="B30:E30"/>
    <mergeCell ref="A49:E49"/>
    <mergeCell ref="A51:E51"/>
    <mergeCell ref="A1:E1"/>
    <mergeCell ref="B24:E24"/>
    <mergeCell ref="A36:E36"/>
    <mergeCell ref="B26:E26"/>
    <mergeCell ref="A41:E41"/>
    <mergeCell ref="B25:E25"/>
    <mergeCell ref="A37:E37"/>
    <mergeCell ref="A18:E18"/>
    <mergeCell ref="A21:E21"/>
    <mergeCell ref="B31:E31"/>
    <mergeCell ref="B27:E27"/>
    <mergeCell ref="A50:E50"/>
    <mergeCell ref="A42:E42"/>
    <mergeCell ref="A47:E47"/>
    <mergeCell ref="A35:E35"/>
    <mergeCell ref="A20:E20"/>
    <mergeCell ref="A38:E38"/>
    <mergeCell ref="A43:E43"/>
    <mergeCell ref="A52:E52"/>
    <mergeCell ref="A19:E19"/>
    <mergeCell ref="B29:E29"/>
    <mergeCell ref="A44:E44"/>
    <mergeCell ref="B28:E28"/>
    <mergeCell ref="A40:E4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湖光岩二楼健身房装修工程报价单</dc:title>
  <dcterms:created xsi:type="dcterms:W3CDTF">2026-10-16T06:29:59Z</dcterms:created>
  <dcterms:modified xsi:type="dcterms:W3CDTF">2026-10-16T06:29:59Z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{"Label":"1","ContentProducer":"00119111010856365494821B355","ProduceID":"665b7c62cd8949e2808aa1bc50b9624a","ContentPropagator":"00119111010856365494821B355","PropagateID":"665b7c62cd8949e2808aa1bc50b9624a"}</vt:lpwstr>
  </property>
</Properties>
</file>